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-15" yWindow="-15" windowWidth="25230" windowHeight="8955" tabRatio="500"/>
  </bookViews>
  <sheets>
    <sheet name="2015" sheetId="3" r:id="rId1"/>
    <sheet name="2014" sheetId="2" r:id="rId2"/>
    <sheet name="Foglio2" sheetId="4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" i="3" l="1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13" i="2" l="1"/>
  <c r="J14" i="2"/>
  <c r="J15" i="2"/>
  <c r="J16" i="2"/>
  <c r="J17" i="2"/>
  <c r="J18" i="2"/>
  <c r="J3" i="2" l="1"/>
  <c r="J4" i="2"/>
  <c r="J5" i="2"/>
  <c r="J6" i="2"/>
  <c r="J7" i="2"/>
  <c r="J8" i="2"/>
  <c r="J9" i="2"/>
  <c r="J10" i="2"/>
  <c r="J11" i="2"/>
  <c r="J12" i="2"/>
  <c r="J2" i="2"/>
</calcChain>
</file>

<file path=xl/sharedStrings.xml><?xml version="1.0" encoding="utf-8"?>
<sst xmlns="http://schemas.openxmlformats.org/spreadsheetml/2006/main" count="288" uniqueCount="174">
  <si>
    <t>Descrizione</t>
  </si>
  <si>
    <t>Richiesta</t>
  </si>
  <si>
    <t>Selezione</t>
  </si>
  <si>
    <t>Contratto</t>
  </si>
  <si>
    <t>Aggiudicatario</t>
  </si>
  <si>
    <t>nome p1</t>
  </si>
  <si>
    <t>nome p2</t>
  </si>
  <si>
    <t>nome p3</t>
  </si>
  <si>
    <t>nome p4</t>
  </si>
  <si>
    <t>nome p5</t>
  </si>
  <si>
    <t>nome p6</t>
  </si>
  <si>
    <t xml:space="preserve">Base </t>
  </si>
  <si>
    <t xml:space="preserve">Offerta aggiudicata </t>
  </si>
  <si>
    <t>Ribasso</t>
  </si>
  <si>
    <t>Codice</t>
  </si>
  <si>
    <t>21-0000002</t>
  </si>
  <si>
    <t>CIG</t>
  </si>
  <si>
    <t>Z9B0D70031</t>
  </si>
  <si>
    <t>Materiale HW e SW per ufficio Informazione Accoglienza Turistica Comune Parma</t>
  </si>
  <si>
    <t>AZETA UFFICIO S.R.L.</t>
  </si>
  <si>
    <t>Infor srl</t>
  </si>
  <si>
    <t>CDM tecnoconsulting spa</t>
  </si>
  <si>
    <t>Communication Network</t>
  </si>
  <si>
    <t>21-0000032</t>
  </si>
  <si>
    <t>ZOEOE42E38</t>
  </si>
  <si>
    <t>Fornitura materiale vario parti di ricambio per PC</t>
  </si>
  <si>
    <t>Merli piero srl</t>
  </si>
  <si>
    <t>21-0000033</t>
  </si>
  <si>
    <t>ZB30E63638</t>
  </si>
  <si>
    <t>Fornitura di data cardrige per ricovero Backup N° 100 data cardrige LTO 5 N° 120 data cardrige LTO 3 N° 2 cleaning Cardrige</t>
  </si>
  <si>
    <t>21-0000034</t>
  </si>
  <si>
    <t>Z5F0EBD670</t>
  </si>
  <si>
    <t>Fornitura licenze e accessori Hardware</t>
  </si>
  <si>
    <t>21-0000037</t>
  </si>
  <si>
    <t>Z2A0EF4752</t>
  </si>
  <si>
    <t>Fornitura Tablet per elezioni</t>
  </si>
  <si>
    <t>C2 srl</t>
  </si>
  <si>
    <t>Selezione del fornitore su MEPA ordine diretto</t>
  </si>
  <si>
    <t>21-0000041</t>
  </si>
  <si>
    <t>ZA00F08D44</t>
  </si>
  <si>
    <t>Licenze Win server architettura DUC Comune di Parma</t>
  </si>
  <si>
    <t>Virtual logic</t>
  </si>
  <si>
    <t>21-0000042</t>
  </si>
  <si>
    <t>Z5B0EBD075</t>
  </si>
  <si>
    <t>Fornitura 2 pc per sviluppatori</t>
  </si>
  <si>
    <t>INFOCOPY srl</t>
  </si>
  <si>
    <t xml:space="preserve">    </t>
  </si>
  <si>
    <r>
      <rPr>
        <b/>
        <sz val="8"/>
        <color rgb="FF000000"/>
        <rFont val="Arial"/>
        <family val="2"/>
      </rPr>
      <t xml:space="preserve">Altri parteipanti </t>
    </r>
    <r>
      <rPr>
        <sz val="8"/>
        <color rgb="FF000000"/>
        <rFont val="Arial"/>
        <family val="2"/>
      </rPr>
      <t xml:space="preserve">
AZ SYSTEM; COMPUTER HELP SNC DI FRANCESCO ACUNZO E DOMENICO GAGLIARDI; ELLIS; EPS DATACOM; FERRARI GIOVANNI COMPUTERS SRL; MDTECH DI PARASCANDOLA LADONEA MARIANO; MEMOGRAPH; PAM UFFICIO; PIXEL S.A.S. DI TRIGGIANI E PATERNUOSTO; SINTEK TECHNOLOGY; SOLUZIONE UFFICIO SRL; SYSTEMAX ; TALY SRL </t>
    </r>
  </si>
  <si>
    <t>21-0000045</t>
  </si>
  <si>
    <t>ZE10F0DC8E</t>
  </si>
  <si>
    <t>Acquisto software di gestione PEC Comune di Parma</t>
  </si>
  <si>
    <t>21-0000047</t>
  </si>
  <si>
    <t>Z710F0D5E6</t>
  </si>
  <si>
    <t>Rinnovo licenze CITRIX</t>
  </si>
  <si>
    <t>21-0000048</t>
  </si>
  <si>
    <t>21-0000049</t>
  </si>
  <si>
    <t>Z930F0D63D</t>
  </si>
  <si>
    <t>Hosting sala macchine 2014-2016</t>
  </si>
  <si>
    <t>Rinnovo licenze VMWare</t>
  </si>
  <si>
    <t>21-0000058</t>
  </si>
  <si>
    <t>Z820F5E9AE</t>
  </si>
  <si>
    <t>Videosorveglianza Movida Via D'Azeglio</t>
  </si>
  <si>
    <t>21-0000069</t>
  </si>
  <si>
    <t>Z731123543</t>
  </si>
  <si>
    <t>Licenze 3D RTE</t>
  </si>
  <si>
    <t>21-0000070</t>
  </si>
  <si>
    <t>ZD6110870C</t>
  </si>
  <si>
    <t>Fornitura materiale HW vario</t>
  </si>
  <si>
    <t>21-0000079</t>
  </si>
  <si>
    <t>FORNITURA Blade DELL</t>
  </si>
  <si>
    <t>21-0000081</t>
  </si>
  <si>
    <t>Z1511C9D5A</t>
  </si>
  <si>
    <t>Z1D11CA273</t>
  </si>
  <si>
    <t>Sistema VDS p.le della Pace</t>
  </si>
  <si>
    <t>21-0000086</t>
  </si>
  <si>
    <t>Z8311F712C
ZA211F72AA</t>
  </si>
  <si>
    <t>SERVER VSD P.LE PACE
6 HDD aggiuntivi</t>
  </si>
  <si>
    <t>Cedacri</t>
  </si>
  <si>
    <t>Euroged srl</t>
  </si>
  <si>
    <t>BieffeDue Elettronica</t>
  </si>
  <si>
    <t>Pangea srl</t>
  </si>
  <si>
    <t>AC2 srl</t>
  </si>
  <si>
    <t>INTERDATA srl</t>
  </si>
  <si>
    <t>Progetti d'impresa srl</t>
  </si>
  <si>
    <t>SIAV</t>
  </si>
  <si>
    <t>BT-Enìa</t>
  </si>
  <si>
    <t>Converge s.p.a.</t>
  </si>
  <si>
    <t>Selezione del fornitore su convenzionbe MEPA ordine diretto</t>
  </si>
  <si>
    <t>Dedagroup S.p.A.</t>
  </si>
  <si>
    <t>Merli piero &amp; c. srl</t>
  </si>
  <si>
    <t>Sedoc srl</t>
  </si>
  <si>
    <t>I.A.N. srl</t>
  </si>
  <si>
    <t>R1 spa</t>
  </si>
  <si>
    <t>Sinthera srl</t>
  </si>
  <si>
    <t>TEAM MEMORES COMPUTER S.P.A.</t>
  </si>
  <si>
    <t>nome p7</t>
  </si>
  <si>
    <t>Infocopy</t>
  </si>
  <si>
    <t>Mari srl</t>
  </si>
  <si>
    <t>Omnimedia group S.a.S.</t>
  </si>
  <si>
    <t>VirtualLogic</t>
  </si>
  <si>
    <t>Bieffedue srl</t>
  </si>
  <si>
    <t>BT-Enia</t>
  </si>
  <si>
    <t>E-Team anc</t>
  </si>
  <si>
    <t>Guglielmo</t>
  </si>
  <si>
    <t>Mino Carpanini</t>
  </si>
  <si>
    <t>Elettronica Cortesi</t>
  </si>
  <si>
    <t>21-00000050</t>
  </si>
  <si>
    <t>Z79146E730</t>
  </si>
  <si>
    <t>INTERGAZIONE IMPIANTO VDS V.IMBRIANI B.GO FIORE</t>
  </si>
  <si>
    <t>21-00000060</t>
  </si>
  <si>
    <t>Z1314BC844</t>
  </si>
  <si>
    <t>21-00000061</t>
  </si>
  <si>
    <t>Z4E14BC87B</t>
  </si>
  <si>
    <t>Materiale Hd e Sw ad uso interno</t>
  </si>
  <si>
    <t>Azeta Ufficio</t>
  </si>
  <si>
    <t>21-00000062</t>
  </si>
  <si>
    <t>Z2D14630ED</t>
  </si>
  <si>
    <t>Servizio manut hw 01/06/2015_31/12/2016</t>
  </si>
  <si>
    <t>21-00000026</t>
  </si>
  <si>
    <t>Z71135052F</t>
  </si>
  <si>
    <t>Fornitura Cassette Backup LTO-3 e LTO-5</t>
  </si>
  <si>
    <t>Piero Merli snc</t>
  </si>
  <si>
    <t>21-00000046</t>
  </si>
  <si>
    <t>21-00000053</t>
  </si>
  <si>
    <t>ZB5142CF8D</t>
  </si>
  <si>
    <t>Z711446CA1</t>
  </si>
  <si>
    <t>rinnovo licenze Citrix 2015</t>
  </si>
  <si>
    <t>DedaGroup S.p.A.</t>
  </si>
  <si>
    <t>I.A.N. S.R.L.</t>
  </si>
  <si>
    <t>VIVIDO S.R.L.</t>
  </si>
  <si>
    <t>CDM TECNOCONSULTING S.P.A.</t>
  </si>
  <si>
    <t>DEDAGROUP SPA</t>
  </si>
  <si>
    <t>INFOR SRL</t>
  </si>
  <si>
    <t>SINTHERA S.R.L.</t>
  </si>
  <si>
    <t>QUASARTEK</t>
  </si>
  <si>
    <t>TEAM MEMORES COMPUTER S.P.A</t>
  </si>
  <si>
    <t>nome p8</t>
  </si>
  <si>
    <t>BT ENIA TELECOMUNICAZIONI</t>
  </si>
  <si>
    <t>C2</t>
  </si>
  <si>
    <t>INFOCOPY</t>
  </si>
  <si>
    <t>MERLI PIERO &amp; C SRL</t>
  </si>
  <si>
    <t>VIRTUAL LOGIC</t>
  </si>
  <si>
    <t xml:space="preserve">Communication Network </t>
  </si>
  <si>
    <t>GENERAL COMPUTER ITALIA S.P.A.</t>
  </si>
  <si>
    <t>INFOLINE S.R.L.</t>
  </si>
  <si>
    <t>ADS</t>
  </si>
  <si>
    <t>MAGGIOLI S.p.A.</t>
  </si>
  <si>
    <t>PADIGITALE</t>
  </si>
  <si>
    <t>INFOR AREZZO</t>
  </si>
  <si>
    <t>60655591A2</t>
  </si>
  <si>
    <t>IMPLEMENTAZIONE SISTEMA DI GESTIONE DEL PERSONALE per il COMUNE DI PARMA</t>
  </si>
  <si>
    <t>Materiale Hardware Per riparazioni</t>
  </si>
  <si>
    <t>21-00000087</t>
  </si>
  <si>
    <t>Z1C1597DD4</t>
  </si>
  <si>
    <t>Fornitura Lame DELL</t>
  </si>
  <si>
    <t>Dell S.p.A.</t>
  </si>
  <si>
    <t>KLEYAN S.p.A.</t>
  </si>
  <si>
    <t>21-00000116</t>
  </si>
  <si>
    <t>Z651721F4A</t>
  </si>
  <si>
    <t>Tablet per sala consiglio</t>
  </si>
  <si>
    <t>NEXT HARDWARE &amp;
SOFTWARE SPA</t>
  </si>
  <si>
    <t>CENTRO UFFICIO SERVICE 
SOC. COOP</t>
  </si>
  <si>
    <t>ESSEMME MULTIMEDIA SAS</t>
  </si>
  <si>
    <t>COMPUTERS TECNOLOGIES SAS</t>
  </si>
  <si>
    <t xml:space="preserve">FERRARI COMPUTER BOLOGNA
LOGICA COMPUTER DI
DAVIDE GREGORINI
SIGMA SERVICE SRL
TECNOCAD
VI.S.A. SISTEMI </t>
  </si>
  <si>
    <t>21-00000124</t>
  </si>
  <si>
    <t>Z7D176BE52</t>
  </si>
  <si>
    <t xml:space="preserve">Sistema dibattito Bosch sala consiglio </t>
  </si>
  <si>
    <t>Bravi Impianti srl</t>
  </si>
  <si>
    <t>ADVANCED &amp; INNOVATIVE TECHNOLOGY SYSTEMS SRL</t>
  </si>
  <si>
    <t>CEDAT 85</t>
  </si>
  <si>
    <t xml:space="preserve">EMIRONET SRL </t>
  </si>
  <si>
    <t xml:space="preserve">PA TECH S.R.L </t>
  </si>
  <si>
    <t>21-00000076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</si>
</sst>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b/>
      <sz val="10"/>
      <color theme="0"/>
      <name val="Calibri Light"/>
      <family val="2"/>
    </font>
    <font>
      <b/>
      <sz val="8"/>
      <color theme="0"/>
      <name val="Calibri Light"/>
      <family val="2"/>
    </font>
    <font>
      <sz val="10"/>
      <color theme="0"/>
      <name val="Calibri Light"/>
      <family val="2"/>
    </font>
    <font>
      <sz val="10"/>
      <color rgb="FF000000"/>
      <name val="Calibri Light"/>
      <family val="2"/>
    </font>
    <font>
      <sz val="8"/>
      <color rgb="FF000000"/>
      <name val="Calibri Light"/>
      <family val="2"/>
    </font>
    <font>
      <sz val="10"/>
      <color theme="1"/>
      <name val="Calibri Light"/>
      <family val="2"/>
    </font>
    <font>
      <sz val="6"/>
      <color rgb="FF000000"/>
      <name val="Calibri Light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theme="4" tint="-0.2499465926084170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1">
    <xf numFmtId="0" fontId="0" fillId="0" borderId="0" xfId="0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4" fontId="6" fillId="0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right" vertical="center" wrapText="1"/>
    </xf>
    <xf numFmtId="4" fontId="6" fillId="0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right" vertical="center" wrapText="1"/>
    </xf>
    <xf numFmtId="4" fontId="0" fillId="0" borderId="0" xfId="0" applyNumberFormat="1" applyFill="1" applyAlignment="1">
      <alignment horizontal="center" vertical="center" wrapText="1"/>
    </xf>
    <xf numFmtId="10" fontId="0" fillId="0" borderId="0" xfId="0" applyNumberFormat="1" applyFill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14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1" xfId="0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14" fontId="9" fillId="0" borderId="0" xfId="0" applyNumberFormat="1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 wrapText="1"/>
    </xf>
    <xf numFmtId="4" fontId="12" fillId="0" borderId="0" xfId="0" applyNumberFormat="1" applyFont="1" applyFill="1" applyAlignment="1">
      <alignment horizontal="center" vertical="center" wrapText="1"/>
    </xf>
    <xf numFmtId="4" fontId="12" fillId="0" borderId="0" xfId="0" applyNumberFormat="1" applyFont="1" applyFill="1" applyAlignment="1">
      <alignment horizontal="right" vertical="center" wrapText="1"/>
    </xf>
    <xf numFmtId="10" fontId="12" fillId="0" borderId="0" xfId="0" applyNumberFormat="1" applyFont="1" applyFill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4" fontId="13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4" fontId="12" fillId="0" borderId="4" xfId="0" applyNumberFormat="1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39">
    <dxf>
      <font>
        <strike val="0"/>
        <outline val="0"/>
        <shadow val="0"/>
        <u val="none"/>
        <vertAlign val="baseline"/>
        <sz val="10"/>
        <name val="Calibri Ligh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 Light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name val="Calibri Light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auto="1"/>
        </left>
        <right/>
        <top/>
        <bottom/>
      </border>
    </dxf>
    <dxf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la13" displayName="Tabella13" ref="A1:R21" totalsRowShown="0" headerRowDxfId="5" dataDxfId="4">
  <tableColumns count="18">
    <tableColumn id="1" name="Codice" dataDxfId="19"/>
    <tableColumn id="2" name="CIG" dataDxfId="2"/>
    <tableColumn id="3" name="Descrizione" dataDxfId="0"/>
    <tableColumn id="4" name="Richiesta" dataDxfId="1"/>
    <tableColumn id="5" name="Selezione" dataDxfId="18"/>
    <tableColumn id="6" name="Contratto" dataDxfId="17"/>
    <tableColumn id="7" name="Base " dataDxfId="16"/>
    <tableColumn id="8" name="Offerta aggiudicata " dataDxfId="15"/>
    <tableColumn id="9" name="Aggiudicatario" dataDxfId="14"/>
    <tableColumn id="10" name="Ribasso" dataDxfId="3">
      <calculatedColumnFormula>IFERROR((Tabella13[[#This Row],[Offerta aggiudicata ]]-Tabella13[[#This Row],[Base ]])/Tabella13[[#This Row],[Base ]],"")</calculatedColumnFormula>
    </tableColumn>
    <tableColumn id="11" name="nome p1" dataDxfId="13"/>
    <tableColumn id="12" name="nome p2" dataDxfId="12"/>
    <tableColumn id="13" name="nome p3" dataDxfId="11"/>
    <tableColumn id="14" name="nome p4" dataDxfId="10"/>
    <tableColumn id="15" name="nome p5" dataDxfId="9"/>
    <tableColumn id="16" name="nome p6" dataDxfId="8"/>
    <tableColumn id="17" name="nome p7" dataDxfId="7"/>
    <tableColumn id="18" name="nome p8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la1" displayName="Tabella1" ref="A1:Q18" totalsRowShown="0" headerRowDxfId="38" dataDxfId="37">
  <tableColumns count="17">
    <tableColumn id="1" name="Codice" dataDxfId="36"/>
    <tableColumn id="2" name="CIG" dataDxfId="35"/>
    <tableColumn id="3" name="Descrizione" dataDxfId="34"/>
    <tableColumn id="4" name="Richiesta" dataDxfId="33"/>
    <tableColumn id="5" name="Selezione" dataDxfId="32"/>
    <tableColumn id="6" name="Contratto" dataDxfId="31"/>
    <tableColumn id="7" name="Base " dataDxfId="30"/>
    <tableColumn id="8" name="Offerta aggiudicata " dataDxfId="29"/>
    <tableColumn id="9" name="Aggiudicatario" dataDxfId="28"/>
    <tableColumn id="10" name="Ribasso" dataDxfId="27">
      <calculatedColumnFormula>(H2-G2)/G2</calculatedColumnFormula>
    </tableColumn>
    <tableColumn id="11" name="nome p1" dataDxfId="26"/>
    <tableColumn id="12" name="nome p2" dataDxfId="25"/>
    <tableColumn id="13" name="nome p3" dataDxfId="24"/>
    <tableColumn id="14" name="nome p4" dataDxfId="23"/>
    <tableColumn id="15" name="nome p5" dataDxfId="22"/>
    <tableColumn id="16" name="nome p6" dataDxfId="21"/>
    <tableColumn id="17" name="nome p7" dataDxfId="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5" sqref="C5"/>
    </sheetView>
  </sheetViews>
  <sheetFormatPr defaultColWidth="17.140625" defaultRowHeight="12.75" customHeight="1" x14ac:dyDescent="0.2"/>
  <cols>
    <col min="1" max="1" width="11.85546875" style="51" customWidth="1"/>
    <col min="2" max="2" width="13.7109375" style="51" customWidth="1"/>
    <col min="3" max="3" width="37.28515625" style="51" customWidth="1"/>
    <col min="4" max="6" width="10.42578125" style="52" bestFit="1" customWidth="1"/>
    <col min="7" max="7" width="9.85546875" style="53" bestFit="1" customWidth="1"/>
    <col min="8" max="8" width="11.140625" style="51" bestFit="1" customWidth="1"/>
    <col min="9" max="9" width="17.140625" style="51"/>
    <col min="10" max="10" width="7.7109375" style="51" bestFit="1" customWidth="1"/>
    <col min="11" max="18" width="17.140625" style="54"/>
    <col min="19" max="16384" width="17.140625" style="51"/>
  </cols>
  <sheetData>
    <row r="1" spans="1:18" s="39" customFormat="1" ht="25.5" x14ac:dyDescent="0.2">
      <c r="A1" s="32" t="s">
        <v>14</v>
      </c>
      <c r="B1" s="32" t="s">
        <v>16</v>
      </c>
      <c r="C1" s="33" t="s">
        <v>0</v>
      </c>
      <c r="D1" s="34" t="s">
        <v>1</v>
      </c>
      <c r="E1" s="34" t="s">
        <v>2</v>
      </c>
      <c r="F1" s="34" t="s">
        <v>3</v>
      </c>
      <c r="G1" s="35" t="s">
        <v>11</v>
      </c>
      <c r="H1" s="35" t="s">
        <v>12</v>
      </c>
      <c r="I1" s="35" t="s">
        <v>4</v>
      </c>
      <c r="J1" s="36" t="s">
        <v>13</v>
      </c>
      <c r="K1" s="37" t="s">
        <v>5</v>
      </c>
      <c r="L1" s="38" t="s">
        <v>6</v>
      </c>
      <c r="M1" s="38" t="s">
        <v>7</v>
      </c>
      <c r="N1" s="38" t="s">
        <v>8</v>
      </c>
      <c r="O1" s="38" t="s">
        <v>9</v>
      </c>
      <c r="P1" s="38" t="s">
        <v>10</v>
      </c>
      <c r="Q1" s="38" t="s">
        <v>95</v>
      </c>
      <c r="R1" s="38" t="s">
        <v>136</v>
      </c>
    </row>
    <row r="2" spans="1:18" s="47" customFormat="1" ht="39.75" customHeight="1" x14ac:dyDescent="0.2">
      <c r="A2" s="40" t="s">
        <v>118</v>
      </c>
      <c r="B2" s="40" t="s">
        <v>119</v>
      </c>
      <c r="C2" s="48" t="s">
        <v>120</v>
      </c>
      <c r="D2" s="41">
        <v>42060</v>
      </c>
      <c r="E2" s="41">
        <v>42074</v>
      </c>
      <c r="F2" s="41">
        <v>42075</v>
      </c>
      <c r="G2" s="42">
        <v>4800</v>
      </c>
      <c r="H2" s="43">
        <v>4150</v>
      </c>
      <c r="I2" s="42" t="s">
        <v>121</v>
      </c>
      <c r="J2" s="44">
        <f>IFERROR((Tabella13[[#This Row],[Offerta aggiudicata ]]-Tabella13[[#This Row],[Base ]])/Tabella13[[#This Row],[Base ]],"")</f>
        <v>-0.13541666666666666</v>
      </c>
      <c r="K2" s="45" t="s">
        <v>137</v>
      </c>
      <c r="L2" s="46" t="s">
        <v>138</v>
      </c>
      <c r="M2" s="46" t="s">
        <v>139</v>
      </c>
      <c r="N2" s="46" t="s">
        <v>132</v>
      </c>
      <c r="O2" s="46" t="s">
        <v>140</v>
      </c>
      <c r="P2" s="46" t="s">
        <v>141</v>
      </c>
      <c r="Q2" s="46"/>
      <c r="R2" s="46"/>
    </row>
    <row r="3" spans="1:18" s="47" customFormat="1" ht="39.75" customHeight="1" x14ac:dyDescent="0.2">
      <c r="A3" s="40" t="s">
        <v>122</v>
      </c>
      <c r="B3" s="40" t="s">
        <v>125</v>
      </c>
      <c r="C3" s="48" t="s">
        <v>58</v>
      </c>
      <c r="D3" s="41">
        <v>42122</v>
      </c>
      <c r="E3" s="41">
        <v>42122</v>
      </c>
      <c r="F3" s="41">
        <v>42124</v>
      </c>
      <c r="G3" s="42">
        <v>8400</v>
      </c>
      <c r="H3" s="43">
        <v>7789.24</v>
      </c>
      <c r="I3" s="42" t="s">
        <v>127</v>
      </c>
      <c r="J3" s="44">
        <f>IFERROR((Tabella13[[#This Row],[Offerta aggiudicata ]]-Tabella13[[#This Row],[Base ]])/Tabella13[[#This Row],[Base ]],"")</f>
        <v>-7.2709523809523835E-2</v>
      </c>
      <c r="K3" s="45" t="s">
        <v>130</v>
      </c>
      <c r="L3" s="46" t="s">
        <v>131</v>
      </c>
      <c r="M3" s="46" t="s">
        <v>128</v>
      </c>
      <c r="N3" s="46" t="s">
        <v>132</v>
      </c>
      <c r="O3" s="46" t="s">
        <v>133</v>
      </c>
      <c r="P3" s="46" t="s">
        <v>129</v>
      </c>
      <c r="Q3" s="46" t="s">
        <v>134</v>
      </c>
      <c r="R3" s="46" t="s">
        <v>135</v>
      </c>
    </row>
    <row r="4" spans="1:18" s="47" customFormat="1" ht="39.75" customHeight="1" x14ac:dyDescent="0.2">
      <c r="A4" s="55" t="s">
        <v>106</v>
      </c>
      <c r="B4" s="40" t="s">
        <v>107</v>
      </c>
      <c r="C4" s="48" t="s">
        <v>108</v>
      </c>
      <c r="D4" s="41"/>
      <c r="E4" s="41">
        <v>42128</v>
      </c>
      <c r="F4" s="41">
        <v>42131</v>
      </c>
      <c r="G4" s="42">
        <v>9300</v>
      </c>
      <c r="H4" s="43">
        <v>7800</v>
      </c>
      <c r="I4" s="42" t="s">
        <v>79</v>
      </c>
      <c r="J4" s="44">
        <f>IFERROR((Tabella13[[#This Row],[Offerta aggiudicata ]]-Tabella13[[#This Row],[Base ]])/Tabella13[[#This Row],[Base ]],"")</f>
        <v>-0.16129032258064516</v>
      </c>
      <c r="K4" s="45" t="s">
        <v>100</v>
      </c>
      <c r="L4" s="49" t="s">
        <v>101</v>
      </c>
      <c r="M4" s="49" t="s">
        <v>102</v>
      </c>
      <c r="N4" s="49" t="s">
        <v>105</v>
      </c>
      <c r="O4" s="46"/>
      <c r="P4" s="46"/>
      <c r="Q4" s="46"/>
      <c r="R4" s="46"/>
    </row>
    <row r="5" spans="1:18" s="47" customFormat="1" ht="39.75" customHeight="1" x14ac:dyDescent="0.2">
      <c r="A5" s="50" t="s">
        <v>123</v>
      </c>
      <c r="B5" s="40" t="s">
        <v>124</v>
      </c>
      <c r="C5" s="48" t="s">
        <v>126</v>
      </c>
      <c r="D5" s="41">
        <v>42122</v>
      </c>
      <c r="E5" s="41">
        <v>42135</v>
      </c>
      <c r="F5" s="41">
        <v>42142</v>
      </c>
      <c r="G5" s="42">
        <v>3000</v>
      </c>
      <c r="H5" s="43">
        <v>3541.5</v>
      </c>
      <c r="I5" s="42" t="s">
        <v>127</v>
      </c>
      <c r="J5" s="44">
        <f>IFERROR((Tabella13[[#This Row],[Offerta aggiudicata ]]-Tabella13[[#This Row],[Base ]])/Tabella13[[#This Row],[Base ]],"")</f>
        <v>0.18049999999999999</v>
      </c>
      <c r="K5" s="45" t="s">
        <v>130</v>
      </c>
      <c r="L5" s="46" t="s">
        <v>131</v>
      </c>
      <c r="M5" s="46" t="s">
        <v>128</v>
      </c>
      <c r="N5" s="46" t="s">
        <v>132</v>
      </c>
      <c r="O5" s="46" t="s">
        <v>133</v>
      </c>
      <c r="P5" s="46" t="s">
        <v>129</v>
      </c>
      <c r="Q5" s="46"/>
      <c r="R5" s="46"/>
    </row>
    <row r="6" spans="1:18" s="47" customFormat="1" ht="39.75" customHeight="1" x14ac:dyDescent="0.2">
      <c r="A6" s="40" t="s">
        <v>109</v>
      </c>
      <c r="B6" s="40" t="s">
        <v>110</v>
      </c>
      <c r="C6" s="48" t="s">
        <v>151</v>
      </c>
      <c r="D6" s="41">
        <v>42145</v>
      </c>
      <c r="E6" s="41">
        <v>42145</v>
      </c>
      <c r="F6" s="41">
        <v>42150</v>
      </c>
      <c r="G6" s="42">
        <v>4735</v>
      </c>
      <c r="H6" s="43">
        <v>3047.88</v>
      </c>
      <c r="I6" s="42" t="s">
        <v>114</v>
      </c>
      <c r="J6" s="44">
        <f>IFERROR((Tabella13[[#This Row],[Offerta aggiudicata ]]-Tabella13[[#This Row],[Base ]])/Tabella13[[#This Row],[Base ]],"")</f>
        <v>-0.35630834213305174</v>
      </c>
      <c r="K6" s="45" t="s">
        <v>130</v>
      </c>
      <c r="L6" s="49" t="s">
        <v>132</v>
      </c>
      <c r="M6" s="49" t="s">
        <v>142</v>
      </c>
      <c r="N6" s="49" t="s">
        <v>114</v>
      </c>
      <c r="O6" s="46" t="s">
        <v>140</v>
      </c>
      <c r="P6" s="46"/>
      <c r="Q6" s="46"/>
      <c r="R6" s="46"/>
    </row>
    <row r="7" spans="1:18" s="47" customFormat="1" ht="39.75" customHeight="1" x14ac:dyDescent="0.2">
      <c r="A7" s="40" t="s">
        <v>111</v>
      </c>
      <c r="B7" s="40" t="s">
        <v>112</v>
      </c>
      <c r="C7" s="48" t="s">
        <v>113</v>
      </c>
      <c r="D7" s="41">
        <v>42145</v>
      </c>
      <c r="E7" s="41">
        <v>42145</v>
      </c>
      <c r="F7" s="41">
        <v>42150</v>
      </c>
      <c r="G7" s="42">
        <v>8270</v>
      </c>
      <c r="H7" s="43">
        <v>8129.13</v>
      </c>
      <c r="I7" s="42" t="s">
        <v>114</v>
      </c>
      <c r="J7" s="44">
        <f>IFERROR((Tabella13[[#This Row],[Offerta aggiudicata ]]-Tabella13[[#This Row],[Base ]])/Tabella13[[#This Row],[Base ]],"")</f>
        <v>-1.7033857315598536E-2</v>
      </c>
      <c r="K7" s="45" t="s">
        <v>130</v>
      </c>
      <c r="L7" s="46" t="s">
        <v>132</v>
      </c>
      <c r="M7" s="46" t="s">
        <v>142</v>
      </c>
      <c r="N7" s="46" t="s">
        <v>114</v>
      </c>
      <c r="O7" s="46" t="s">
        <v>140</v>
      </c>
      <c r="P7" s="46"/>
      <c r="Q7" s="46"/>
      <c r="R7" s="46"/>
    </row>
    <row r="8" spans="1:18" s="47" customFormat="1" ht="39.75" customHeight="1" x14ac:dyDescent="0.2">
      <c r="A8" s="40" t="s">
        <v>115</v>
      </c>
      <c r="B8" s="40" t="s">
        <v>116</v>
      </c>
      <c r="C8" s="48" t="s">
        <v>117</v>
      </c>
      <c r="D8" s="41"/>
      <c r="E8" s="41"/>
      <c r="F8" s="41">
        <v>42159</v>
      </c>
      <c r="G8" s="42">
        <v>15600</v>
      </c>
      <c r="H8" s="43">
        <v>12880.02</v>
      </c>
      <c r="I8" s="49" t="s">
        <v>130</v>
      </c>
      <c r="J8" s="44">
        <f>IFERROR((Tabella13[[#This Row],[Offerta aggiudicata ]]-Tabella13[[#This Row],[Base ]])/Tabella13[[#This Row],[Base ]],"")</f>
        <v>-0.17435769230769227</v>
      </c>
      <c r="K8" s="45" t="s">
        <v>130</v>
      </c>
      <c r="L8" s="46" t="s">
        <v>132</v>
      </c>
      <c r="M8" s="46" t="s">
        <v>143</v>
      </c>
      <c r="N8" s="46"/>
      <c r="O8" s="46"/>
      <c r="P8" s="46"/>
      <c r="Q8" s="46"/>
      <c r="R8" s="46"/>
    </row>
    <row r="9" spans="1:18" s="47" customFormat="1" ht="39.75" customHeight="1" x14ac:dyDescent="0.2">
      <c r="A9" s="40" t="s">
        <v>173</v>
      </c>
      <c r="B9" s="40" t="s">
        <v>149</v>
      </c>
      <c r="C9" s="48" t="s">
        <v>150</v>
      </c>
      <c r="D9" s="41">
        <v>41992</v>
      </c>
      <c r="E9" s="41">
        <v>42030</v>
      </c>
      <c r="F9" s="41">
        <v>42201</v>
      </c>
      <c r="G9" s="42">
        <v>184500</v>
      </c>
      <c r="H9" s="43">
        <v>119980</v>
      </c>
      <c r="I9" s="42" t="s">
        <v>145</v>
      </c>
      <c r="J9" s="44">
        <f>IFERROR((Tabella13[[#This Row],[Offerta aggiudicata ]]-Tabella13[[#This Row],[Base ]])/Tabella13[[#This Row],[Base ]],"")</f>
        <v>-0.3497018970189702</v>
      </c>
      <c r="K9" s="45" t="s">
        <v>144</v>
      </c>
      <c r="L9" s="46" t="s">
        <v>145</v>
      </c>
      <c r="M9" s="46" t="s">
        <v>146</v>
      </c>
      <c r="N9" s="46" t="s">
        <v>147</v>
      </c>
      <c r="O9" s="46" t="s">
        <v>148</v>
      </c>
      <c r="P9" s="46"/>
      <c r="Q9" s="46"/>
      <c r="R9" s="46"/>
    </row>
    <row r="10" spans="1:18" s="47" customFormat="1" ht="39.75" customHeight="1" x14ac:dyDescent="0.2">
      <c r="A10" s="40" t="s">
        <v>152</v>
      </c>
      <c r="B10" s="40" t="s">
        <v>153</v>
      </c>
      <c r="C10" s="48" t="s">
        <v>154</v>
      </c>
      <c r="D10" s="41">
        <v>42215</v>
      </c>
      <c r="E10" s="41">
        <v>42610</v>
      </c>
      <c r="F10" s="41">
        <v>42247</v>
      </c>
      <c r="G10" s="42">
        <v>14000</v>
      </c>
      <c r="H10" s="43">
        <v>12668.2</v>
      </c>
      <c r="I10" s="42" t="s">
        <v>88</v>
      </c>
      <c r="J10" s="44">
        <f>IFERROR((Tabella13[[#This Row],[Offerta aggiudicata ]]-Tabella13[[#This Row],[Base ]])/Tabella13[[#This Row],[Base ]],"")</f>
        <v>-9.5128571428571382E-2</v>
      </c>
      <c r="K10" s="45" t="s">
        <v>130</v>
      </c>
      <c r="L10" s="46" t="s">
        <v>88</v>
      </c>
      <c r="M10" s="46" t="s">
        <v>155</v>
      </c>
      <c r="N10" s="46" t="s">
        <v>132</v>
      </c>
      <c r="O10" s="46" t="s">
        <v>156</v>
      </c>
      <c r="P10" s="46"/>
      <c r="Q10" s="46"/>
      <c r="R10" s="46"/>
    </row>
    <row r="11" spans="1:18" s="47" customFormat="1" ht="39.75" customHeight="1" x14ac:dyDescent="0.2">
      <c r="A11" s="40" t="s">
        <v>157</v>
      </c>
      <c r="B11" s="40" t="s">
        <v>158</v>
      </c>
      <c r="C11" s="48" t="s">
        <v>159</v>
      </c>
      <c r="D11" s="41">
        <v>42331</v>
      </c>
      <c r="E11" s="41">
        <v>42338</v>
      </c>
      <c r="F11" s="41">
        <v>42353</v>
      </c>
      <c r="G11" s="42">
        <v>12500</v>
      </c>
      <c r="H11" s="43">
        <v>6936</v>
      </c>
      <c r="I11" s="42" t="s">
        <v>160</v>
      </c>
      <c r="J11" s="44">
        <f>IFERROR((Tabella13[[#This Row],[Offerta aggiudicata ]]-Tabella13[[#This Row],[Base ]])/Tabella13[[#This Row],[Base ]],"")</f>
        <v>-0.44512000000000002</v>
      </c>
      <c r="K11" s="45" t="s">
        <v>137</v>
      </c>
      <c r="L11" s="46" t="s">
        <v>130</v>
      </c>
      <c r="M11" s="46" t="s">
        <v>161</v>
      </c>
      <c r="N11" s="46" t="s">
        <v>163</v>
      </c>
      <c r="O11" s="46" t="s">
        <v>162</v>
      </c>
      <c r="P11" s="51" t="s">
        <v>160</v>
      </c>
      <c r="Q11" s="46" t="s">
        <v>132</v>
      </c>
      <c r="R11" s="56" t="s">
        <v>164</v>
      </c>
    </row>
    <row r="12" spans="1:18" s="47" customFormat="1" ht="39.75" customHeight="1" x14ac:dyDescent="0.2">
      <c r="A12" s="40" t="s">
        <v>165</v>
      </c>
      <c r="B12" s="40" t="s">
        <v>166</v>
      </c>
      <c r="C12" s="48" t="s">
        <v>167</v>
      </c>
      <c r="D12" s="41">
        <v>42348</v>
      </c>
      <c r="E12" s="41">
        <v>42366</v>
      </c>
      <c r="F12" s="41">
        <v>42367</v>
      </c>
      <c r="G12" s="42">
        <v>24400</v>
      </c>
      <c r="H12" s="43">
        <v>22986</v>
      </c>
      <c r="I12" s="42" t="s">
        <v>168</v>
      </c>
      <c r="J12" s="44">
        <f>IFERROR((Tabella13[[#This Row],[Offerta aggiudicata ]]-Tabella13[[#This Row],[Base ]])/Tabella13[[#This Row],[Base ]],"")</f>
        <v>-5.795081967213115E-2</v>
      </c>
      <c r="K12" s="45" t="s">
        <v>168</v>
      </c>
      <c r="L12" s="46" t="s">
        <v>169</v>
      </c>
      <c r="M12" s="46" t="s">
        <v>137</v>
      </c>
      <c r="N12" s="46" t="s">
        <v>170</v>
      </c>
      <c r="O12" s="46" t="s">
        <v>171</v>
      </c>
      <c r="P12" s="46" t="s">
        <v>172</v>
      </c>
      <c r="Q12" s="46"/>
      <c r="R12" s="46"/>
    </row>
    <row r="13" spans="1:18" s="47" customFormat="1" ht="39.75" customHeight="1" x14ac:dyDescent="0.2">
      <c r="A13" s="40"/>
      <c r="B13" s="40"/>
      <c r="C13" s="48"/>
      <c r="D13" s="41"/>
      <c r="E13" s="41"/>
      <c r="F13" s="41"/>
      <c r="G13" s="42"/>
      <c r="H13" s="43"/>
      <c r="I13" s="42"/>
      <c r="J13" s="44" t="str">
        <f>IFERROR((Tabella13[[#This Row],[Offerta aggiudicata ]]-Tabella13[[#This Row],[Base ]])/Tabella13[[#This Row],[Base ]],"")</f>
        <v/>
      </c>
      <c r="K13" s="45"/>
      <c r="L13" s="46"/>
      <c r="M13" s="46"/>
      <c r="N13" s="46"/>
      <c r="O13" s="46"/>
      <c r="P13" s="46"/>
      <c r="Q13" s="46"/>
      <c r="R13" s="46"/>
    </row>
    <row r="14" spans="1:18" s="47" customFormat="1" ht="39.75" customHeight="1" x14ac:dyDescent="0.2">
      <c r="A14" s="40"/>
      <c r="B14" s="40"/>
      <c r="C14" s="48"/>
      <c r="D14" s="41"/>
      <c r="E14" s="41"/>
      <c r="F14" s="41"/>
      <c r="G14" s="42"/>
      <c r="H14" s="43"/>
      <c r="I14" s="42"/>
      <c r="J14" s="44" t="str">
        <f>IFERROR((Tabella13[[#This Row],[Offerta aggiudicata ]]-Tabella13[[#This Row],[Base ]])/Tabella13[[#This Row],[Base ]],"")</f>
        <v/>
      </c>
      <c r="K14" s="45"/>
      <c r="L14" s="46"/>
      <c r="M14" s="46"/>
      <c r="N14" s="46"/>
      <c r="O14" s="46"/>
      <c r="P14" s="46"/>
      <c r="Q14" s="46"/>
      <c r="R14" s="46"/>
    </row>
    <row r="15" spans="1:18" s="47" customFormat="1" ht="39.75" customHeight="1" x14ac:dyDescent="0.2">
      <c r="A15" s="40"/>
      <c r="B15" s="40"/>
      <c r="C15" s="48"/>
      <c r="D15" s="41"/>
      <c r="E15" s="41"/>
      <c r="F15" s="41"/>
      <c r="G15" s="42"/>
      <c r="H15" s="43"/>
      <c r="I15" s="42"/>
      <c r="J15" s="44" t="str">
        <f>IFERROR((Tabella13[[#This Row],[Offerta aggiudicata ]]-Tabella13[[#This Row],[Base ]])/Tabella13[[#This Row],[Base ]],"")</f>
        <v/>
      </c>
      <c r="K15" s="45"/>
      <c r="L15" s="46"/>
      <c r="M15" s="46"/>
      <c r="N15" s="46"/>
      <c r="O15" s="46"/>
      <c r="P15" s="46"/>
      <c r="Q15" s="46"/>
      <c r="R15" s="46"/>
    </row>
    <row r="16" spans="1:18" s="47" customFormat="1" ht="39.75" customHeight="1" x14ac:dyDescent="0.2">
      <c r="A16" s="40"/>
      <c r="B16" s="40"/>
      <c r="C16" s="48"/>
      <c r="D16" s="41"/>
      <c r="E16" s="41"/>
      <c r="F16" s="41"/>
      <c r="G16" s="42"/>
      <c r="H16" s="43"/>
      <c r="I16" s="42"/>
      <c r="J16" s="44" t="str">
        <f>IFERROR((Tabella13[[#This Row],[Offerta aggiudicata ]]-Tabella13[[#This Row],[Base ]])/Tabella13[[#This Row],[Base ]],"")</f>
        <v/>
      </c>
      <c r="K16" s="45"/>
      <c r="L16" s="46"/>
      <c r="M16" s="46"/>
      <c r="N16" s="46"/>
      <c r="O16" s="46"/>
      <c r="P16" s="46"/>
      <c r="Q16" s="46"/>
      <c r="R16" s="46"/>
    </row>
    <row r="17" spans="1:18" s="47" customFormat="1" ht="39.75" customHeight="1" x14ac:dyDescent="0.2">
      <c r="A17" s="40"/>
      <c r="B17" s="40"/>
      <c r="C17" s="48"/>
      <c r="D17" s="41"/>
      <c r="E17" s="41"/>
      <c r="F17" s="41"/>
      <c r="G17" s="42"/>
      <c r="H17" s="43"/>
      <c r="I17" s="42"/>
      <c r="J17" s="44" t="str">
        <f>IFERROR((Tabella13[[#This Row],[Offerta aggiudicata ]]-Tabella13[[#This Row],[Base ]])/Tabella13[[#This Row],[Base ]],"")</f>
        <v/>
      </c>
      <c r="K17" s="45"/>
      <c r="L17" s="46"/>
      <c r="M17" s="46"/>
      <c r="N17" s="46"/>
      <c r="O17" s="46"/>
      <c r="P17" s="46"/>
      <c r="Q17" s="46"/>
      <c r="R17" s="46"/>
    </row>
    <row r="18" spans="1:18" s="47" customFormat="1" ht="39.75" customHeight="1" x14ac:dyDescent="0.2">
      <c r="A18" s="40"/>
      <c r="B18" s="40"/>
      <c r="C18" s="48"/>
      <c r="D18" s="41"/>
      <c r="E18" s="41"/>
      <c r="F18" s="41"/>
      <c r="G18" s="42"/>
      <c r="H18" s="43"/>
      <c r="I18" s="42"/>
      <c r="J18" s="44" t="str">
        <f>IFERROR((Tabella13[[#This Row],[Offerta aggiudicata ]]-Tabella13[[#This Row],[Base ]])/Tabella13[[#This Row],[Base ]],"")</f>
        <v/>
      </c>
      <c r="K18" s="45"/>
      <c r="L18" s="46"/>
      <c r="M18" s="46"/>
      <c r="N18" s="46"/>
      <c r="O18" s="46"/>
      <c r="P18" s="46"/>
      <c r="Q18" s="46"/>
      <c r="R18" s="46"/>
    </row>
    <row r="19" spans="1:18" s="47" customFormat="1" ht="39.75" customHeight="1" x14ac:dyDescent="0.2">
      <c r="A19" s="40"/>
      <c r="B19" s="40"/>
      <c r="C19" s="48"/>
      <c r="D19" s="41"/>
      <c r="E19" s="41"/>
      <c r="F19" s="41"/>
      <c r="G19" s="42"/>
      <c r="H19" s="43"/>
      <c r="I19" s="42"/>
      <c r="J19" s="44" t="str">
        <f>IFERROR((Tabella13[[#This Row],[Offerta aggiudicata ]]-Tabella13[[#This Row],[Base ]])/Tabella13[[#This Row],[Base ]],"")</f>
        <v/>
      </c>
      <c r="K19" s="45"/>
      <c r="L19" s="46"/>
      <c r="M19" s="46"/>
      <c r="N19" s="46"/>
      <c r="O19" s="46"/>
      <c r="P19" s="46"/>
      <c r="Q19" s="46"/>
      <c r="R19" s="46"/>
    </row>
    <row r="20" spans="1:18" s="47" customFormat="1" ht="39.75" customHeight="1" x14ac:dyDescent="0.2">
      <c r="A20" s="40"/>
      <c r="B20" s="40"/>
      <c r="C20" s="48"/>
      <c r="D20" s="41"/>
      <c r="E20" s="41"/>
      <c r="F20" s="41"/>
      <c r="G20" s="42"/>
      <c r="H20" s="43"/>
      <c r="I20" s="42"/>
      <c r="J20" s="44" t="str">
        <f>IFERROR((Tabella13[[#This Row],[Offerta aggiudicata ]]-Tabella13[[#This Row],[Base ]])/Tabella13[[#This Row],[Base ]],"")</f>
        <v/>
      </c>
      <c r="K20" s="45"/>
      <c r="L20" s="46"/>
      <c r="M20" s="46"/>
      <c r="N20" s="46"/>
      <c r="O20" s="46"/>
      <c r="P20" s="46"/>
      <c r="Q20" s="46"/>
      <c r="R20" s="46"/>
    </row>
    <row r="21" spans="1:18" s="47" customFormat="1" ht="39.75" customHeight="1" thickBot="1" x14ac:dyDescent="0.25">
      <c r="A21" s="40"/>
      <c r="B21" s="40"/>
      <c r="C21" s="48"/>
      <c r="D21" s="41"/>
      <c r="E21" s="41"/>
      <c r="F21" s="41"/>
      <c r="G21" s="42"/>
      <c r="H21" s="43"/>
      <c r="I21" s="42"/>
      <c r="J21" s="44" t="str">
        <f>IFERROR((Tabella13[[#This Row],[Offerta aggiudicata ]]-Tabella13[[#This Row],[Base ]])/Tabella13[[#This Row],[Base ]],"")</f>
        <v/>
      </c>
      <c r="K21" s="45"/>
      <c r="L21" s="46"/>
      <c r="M21" s="46"/>
      <c r="N21" s="46"/>
      <c r="O21" s="46"/>
      <c r="P21" s="46"/>
      <c r="Q21" s="46"/>
      <c r="R21" s="46"/>
    </row>
    <row r="22" spans="1:18" ht="12.75" customHeight="1" thickTop="1" x14ac:dyDescent="0.2">
      <c r="A22" s="57"/>
      <c r="B22" s="57"/>
      <c r="C22" s="57"/>
      <c r="D22" s="58"/>
      <c r="E22" s="58"/>
      <c r="F22" s="58"/>
      <c r="G22" s="59"/>
      <c r="H22" s="57"/>
      <c r="I22" s="57"/>
      <c r="J22" s="57"/>
      <c r="K22" s="60"/>
      <c r="L22" s="60"/>
      <c r="M22" s="60"/>
      <c r="N22" s="60"/>
      <c r="O22" s="60"/>
      <c r="P22" s="60"/>
      <c r="Q22" s="60"/>
      <c r="R22" s="60"/>
    </row>
  </sheetData>
  <pageMargins left="0.18" right="0.21" top="1" bottom="1" header="0.5" footer="0.5"/>
  <pageSetup paperSize="9" scale="5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pane xSplit="3" ySplit="1" topLeftCell="I11" activePane="bottomRight" state="frozen"/>
      <selection pane="topRight" activeCell="C1" sqref="C1"/>
      <selection pane="bottomLeft" activeCell="A2" sqref="A2"/>
      <selection pane="bottomRight" activeCell="K17" sqref="K17:P17"/>
    </sheetView>
  </sheetViews>
  <sheetFormatPr defaultColWidth="17.140625" defaultRowHeight="12.75" customHeight="1" x14ac:dyDescent="0.2"/>
  <cols>
    <col min="1" max="1" width="11.85546875" style="26" customWidth="1"/>
    <col min="2" max="2" width="13.7109375" style="26" customWidth="1"/>
    <col min="3" max="3" width="69" style="26" customWidth="1"/>
    <col min="4" max="6" width="17.140625" style="27"/>
    <col min="7" max="7" width="17.140625" style="26"/>
    <col min="8" max="8" width="13.7109375" style="26" customWidth="1"/>
    <col min="9" max="9" width="17.140625" style="26"/>
    <col min="10" max="10" width="9.85546875" style="26" customWidth="1"/>
    <col min="11" max="16384" width="17.140625" style="26"/>
  </cols>
  <sheetData>
    <row r="1" spans="1:17" s="8" customFormat="1" ht="25.5" x14ac:dyDescent="0.2">
      <c r="A1" s="1" t="s">
        <v>14</v>
      </c>
      <c r="B1" s="1" t="s">
        <v>16</v>
      </c>
      <c r="C1" s="2" t="s">
        <v>0</v>
      </c>
      <c r="D1" s="3" t="s">
        <v>1</v>
      </c>
      <c r="E1" s="3" t="s">
        <v>2</v>
      </c>
      <c r="F1" s="3" t="s">
        <v>3</v>
      </c>
      <c r="G1" s="4" t="s">
        <v>11</v>
      </c>
      <c r="H1" s="5" t="s">
        <v>12</v>
      </c>
      <c r="I1" s="5" t="s">
        <v>4</v>
      </c>
      <c r="J1" s="6" t="s">
        <v>13</v>
      </c>
      <c r="K1" s="7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95</v>
      </c>
    </row>
    <row r="2" spans="1:17" s="17" customFormat="1" ht="39.75" customHeight="1" x14ac:dyDescent="0.2">
      <c r="A2" s="9" t="s">
        <v>15</v>
      </c>
      <c r="B2" s="9" t="s">
        <v>17</v>
      </c>
      <c r="C2" s="10" t="s">
        <v>18</v>
      </c>
      <c r="D2" s="11">
        <v>41970</v>
      </c>
      <c r="E2" s="11">
        <v>41612</v>
      </c>
      <c r="F2" s="11">
        <v>41661</v>
      </c>
      <c r="G2" s="12">
        <v>4700</v>
      </c>
      <c r="H2" s="12">
        <v>3965</v>
      </c>
      <c r="I2" s="13" t="s">
        <v>19</v>
      </c>
      <c r="J2" s="14">
        <f>(H2-G2)/G2</f>
        <v>-0.15638297872340426</v>
      </c>
      <c r="K2" s="15" t="s">
        <v>19</v>
      </c>
      <c r="L2" s="16" t="s">
        <v>20</v>
      </c>
      <c r="M2" s="16" t="s">
        <v>21</v>
      </c>
      <c r="N2" s="16" t="s">
        <v>22</v>
      </c>
      <c r="O2" s="9"/>
      <c r="P2" s="9"/>
      <c r="Q2" s="9"/>
    </row>
    <row r="3" spans="1:17" s="17" customFormat="1" ht="39.75" customHeight="1" x14ac:dyDescent="0.2">
      <c r="A3" s="16" t="s">
        <v>23</v>
      </c>
      <c r="B3" s="9" t="s">
        <v>24</v>
      </c>
      <c r="C3" s="10" t="s">
        <v>25</v>
      </c>
      <c r="D3" s="11">
        <v>41698</v>
      </c>
      <c r="E3" s="11">
        <v>41698</v>
      </c>
      <c r="F3" s="11">
        <v>41710</v>
      </c>
      <c r="G3" s="12">
        <v>3593.1</v>
      </c>
      <c r="H3" s="12">
        <v>3217</v>
      </c>
      <c r="I3" s="13" t="s">
        <v>21</v>
      </c>
      <c r="J3" s="14">
        <f t="shared" ref="J3:J18" si="0">(H3-G3)/G3</f>
        <v>-0.10467284517547519</v>
      </c>
      <c r="K3" s="15" t="s">
        <v>21</v>
      </c>
      <c r="L3" s="16" t="s">
        <v>26</v>
      </c>
      <c r="M3" s="9" t="s">
        <v>19</v>
      </c>
      <c r="N3" s="9" t="s">
        <v>20</v>
      </c>
      <c r="O3" s="9" t="s">
        <v>22</v>
      </c>
    </row>
    <row r="4" spans="1:17" s="17" customFormat="1" ht="39.75" customHeight="1" x14ac:dyDescent="0.2">
      <c r="A4" s="9" t="s">
        <v>27</v>
      </c>
      <c r="B4" s="9" t="s">
        <v>28</v>
      </c>
      <c r="C4" s="10" t="s">
        <v>29</v>
      </c>
      <c r="D4" s="11">
        <v>41641</v>
      </c>
      <c r="E4" s="11">
        <v>41710</v>
      </c>
      <c r="F4" s="18">
        <v>41718</v>
      </c>
      <c r="G4" s="12">
        <v>5170</v>
      </c>
      <c r="H4" s="12">
        <v>4085</v>
      </c>
      <c r="I4" s="13" t="s">
        <v>20</v>
      </c>
      <c r="J4" s="14">
        <f t="shared" si="0"/>
        <v>-0.20986460348162475</v>
      </c>
      <c r="K4" s="15" t="s">
        <v>20</v>
      </c>
      <c r="L4" s="13" t="s">
        <v>21</v>
      </c>
      <c r="M4" s="13" t="s">
        <v>26</v>
      </c>
      <c r="N4" s="13" t="s">
        <v>19</v>
      </c>
      <c r="P4" s="9"/>
      <c r="Q4" s="9"/>
    </row>
    <row r="5" spans="1:17" s="17" customFormat="1" ht="39.75" customHeight="1" x14ac:dyDescent="0.2">
      <c r="A5" s="9" t="s">
        <v>30</v>
      </c>
      <c r="B5" s="9" t="s">
        <v>31</v>
      </c>
      <c r="C5" s="10" t="s">
        <v>32</v>
      </c>
      <c r="D5" s="11">
        <v>41725</v>
      </c>
      <c r="E5" s="11">
        <v>41738</v>
      </c>
      <c r="F5" s="11">
        <v>41738</v>
      </c>
      <c r="G5" s="12">
        <v>788.64</v>
      </c>
      <c r="H5" s="12">
        <v>788.64</v>
      </c>
      <c r="I5" s="13" t="s">
        <v>22</v>
      </c>
      <c r="J5" s="14">
        <f t="shared" si="0"/>
        <v>0</v>
      </c>
      <c r="K5" s="15" t="s">
        <v>22</v>
      </c>
      <c r="L5" s="9" t="s">
        <v>19</v>
      </c>
      <c r="M5" s="9"/>
      <c r="N5" s="9"/>
      <c r="O5" s="9"/>
      <c r="P5" s="9"/>
      <c r="Q5" s="9"/>
    </row>
    <row r="6" spans="1:17" s="17" customFormat="1" ht="39.75" customHeight="1" x14ac:dyDescent="0.2">
      <c r="A6" s="9" t="s">
        <v>33</v>
      </c>
      <c r="B6" s="9" t="s">
        <v>34</v>
      </c>
      <c r="C6" s="10" t="s">
        <v>35</v>
      </c>
      <c r="D6" s="11">
        <v>41736</v>
      </c>
      <c r="E6" s="11">
        <v>41757</v>
      </c>
      <c r="F6" s="11">
        <v>41757</v>
      </c>
      <c r="G6" s="12">
        <v>2487.6799999999998</v>
      </c>
      <c r="H6" s="12">
        <v>2487.6799999999998</v>
      </c>
      <c r="I6" s="13" t="s">
        <v>36</v>
      </c>
      <c r="J6" s="14">
        <f t="shared" si="0"/>
        <v>0</v>
      </c>
      <c r="K6" s="19" t="s">
        <v>37</v>
      </c>
      <c r="L6" s="9"/>
      <c r="M6" s="9"/>
      <c r="N6" s="9"/>
      <c r="O6" s="9"/>
      <c r="P6" s="9"/>
      <c r="Q6" s="9"/>
    </row>
    <row r="7" spans="1:17" s="17" customFormat="1" ht="39.75" customHeight="1" x14ac:dyDescent="0.2">
      <c r="A7" s="9" t="s">
        <v>38</v>
      </c>
      <c r="B7" s="9" t="s">
        <v>39</v>
      </c>
      <c r="C7" s="10" t="s">
        <v>40</v>
      </c>
      <c r="D7" s="11">
        <v>41697</v>
      </c>
      <c r="E7" s="11">
        <v>41766</v>
      </c>
      <c r="F7" s="11">
        <v>41766</v>
      </c>
      <c r="G7" s="12">
        <v>1500</v>
      </c>
      <c r="H7" s="12">
        <v>1112.5999999999999</v>
      </c>
      <c r="I7" s="13" t="s">
        <v>41</v>
      </c>
      <c r="J7" s="14">
        <f t="shared" si="0"/>
        <v>-0.2582666666666667</v>
      </c>
      <c r="K7" s="28" t="s">
        <v>37</v>
      </c>
      <c r="L7" s="9"/>
      <c r="M7" s="9"/>
      <c r="N7" s="9"/>
      <c r="O7" s="9"/>
      <c r="P7" s="9"/>
      <c r="Q7" s="9"/>
    </row>
    <row r="8" spans="1:17" s="17" customFormat="1" ht="39.75" customHeight="1" x14ac:dyDescent="0.2">
      <c r="A8" s="9" t="s">
        <v>42</v>
      </c>
      <c r="B8" s="9" t="s">
        <v>43</v>
      </c>
      <c r="C8" s="10" t="s">
        <v>44</v>
      </c>
      <c r="D8" s="11">
        <v>41740</v>
      </c>
      <c r="E8" s="11">
        <v>41740</v>
      </c>
      <c r="F8" s="11">
        <v>41766</v>
      </c>
      <c r="G8" s="12">
        <v>868</v>
      </c>
      <c r="H8" s="12">
        <v>868</v>
      </c>
      <c r="I8" s="13" t="s">
        <v>45</v>
      </c>
      <c r="J8" s="14">
        <f t="shared" si="0"/>
        <v>0</v>
      </c>
      <c r="K8" s="19" t="s">
        <v>45</v>
      </c>
      <c r="L8" s="20" t="s">
        <v>37</v>
      </c>
      <c r="M8" s="9"/>
      <c r="N8" s="9"/>
      <c r="O8" s="29" t="s">
        <v>47</v>
      </c>
      <c r="P8" s="16" t="s">
        <v>46</v>
      </c>
      <c r="Q8" s="16"/>
    </row>
    <row r="9" spans="1:17" s="17" customFormat="1" ht="39.75" customHeight="1" x14ac:dyDescent="0.2">
      <c r="A9" s="9" t="s">
        <v>48</v>
      </c>
      <c r="B9" s="9" t="s">
        <v>49</v>
      </c>
      <c r="C9" s="21" t="s">
        <v>50</v>
      </c>
      <c r="D9" s="11">
        <v>41765</v>
      </c>
      <c r="E9" s="11">
        <v>41771</v>
      </c>
      <c r="F9" s="22">
        <v>41778</v>
      </c>
      <c r="G9" s="23">
        <v>19000</v>
      </c>
      <c r="H9" s="12">
        <v>13800</v>
      </c>
      <c r="I9" s="13" t="s">
        <v>78</v>
      </c>
      <c r="J9" s="14">
        <f t="shared" si="0"/>
        <v>-0.27368421052631581</v>
      </c>
      <c r="K9" s="24" t="s">
        <v>78</v>
      </c>
      <c r="L9" s="25" t="s">
        <v>81</v>
      </c>
      <c r="M9" s="25" t="s">
        <v>82</v>
      </c>
      <c r="N9" s="9" t="s">
        <v>83</v>
      </c>
      <c r="O9" s="9" t="s">
        <v>84</v>
      </c>
      <c r="P9" s="9"/>
      <c r="Q9" s="9"/>
    </row>
    <row r="10" spans="1:17" s="17" customFormat="1" ht="39.75" customHeight="1" x14ac:dyDescent="0.2">
      <c r="A10" s="9" t="s">
        <v>51</v>
      </c>
      <c r="B10" s="9" t="s">
        <v>52</v>
      </c>
      <c r="C10" s="10" t="s">
        <v>53</v>
      </c>
      <c r="D10" s="11">
        <v>41765</v>
      </c>
      <c r="E10" s="11">
        <v>41778</v>
      </c>
      <c r="F10" s="11">
        <v>41779</v>
      </c>
      <c r="G10" s="12">
        <v>3000</v>
      </c>
      <c r="H10" s="12">
        <v>2883</v>
      </c>
      <c r="I10" s="13" t="s">
        <v>20</v>
      </c>
      <c r="J10" s="14">
        <f t="shared" si="0"/>
        <v>-3.9E-2</v>
      </c>
      <c r="K10" s="15" t="s">
        <v>20</v>
      </c>
      <c r="L10" s="9" t="s">
        <v>21</v>
      </c>
      <c r="M10" s="9" t="s">
        <v>88</v>
      </c>
      <c r="N10" s="9" t="s">
        <v>91</v>
      </c>
      <c r="O10" s="9" t="s">
        <v>92</v>
      </c>
      <c r="P10" s="9" t="s">
        <v>93</v>
      </c>
      <c r="Q10" s="9"/>
    </row>
    <row r="11" spans="1:17" s="17" customFormat="1" ht="39.75" customHeight="1" x14ac:dyDescent="0.2">
      <c r="A11" s="9" t="s">
        <v>54</v>
      </c>
      <c r="B11" s="9">
        <v>5774186107</v>
      </c>
      <c r="C11" s="10" t="s">
        <v>57</v>
      </c>
      <c r="D11" s="11">
        <v>41605</v>
      </c>
      <c r="E11" s="11">
        <v>41747</v>
      </c>
      <c r="F11" s="11">
        <v>41781</v>
      </c>
      <c r="G11" s="12">
        <v>117000</v>
      </c>
      <c r="H11" s="12">
        <v>117000</v>
      </c>
      <c r="I11" s="13" t="s">
        <v>77</v>
      </c>
      <c r="J11" s="14">
        <f t="shared" si="0"/>
        <v>0</v>
      </c>
      <c r="K11" s="15" t="s">
        <v>77</v>
      </c>
      <c r="L11" s="9"/>
      <c r="M11" s="9"/>
      <c r="N11" s="9"/>
      <c r="O11" s="9"/>
      <c r="P11" s="9"/>
      <c r="Q11" s="9"/>
    </row>
    <row r="12" spans="1:17" s="17" customFormat="1" ht="39.75" customHeight="1" x14ac:dyDescent="0.2">
      <c r="A12" s="9" t="s">
        <v>55</v>
      </c>
      <c r="B12" s="9" t="s">
        <v>56</v>
      </c>
      <c r="C12" s="10" t="s">
        <v>58</v>
      </c>
      <c r="D12" s="11">
        <v>41765</v>
      </c>
      <c r="E12" s="11">
        <v>41782</v>
      </c>
      <c r="F12" s="11">
        <v>41787</v>
      </c>
      <c r="G12" s="12">
        <v>8000</v>
      </c>
      <c r="H12" s="12">
        <v>7027.53</v>
      </c>
      <c r="I12" s="13" t="s">
        <v>20</v>
      </c>
      <c r="J12" s="14">
        <f t="shared" si="0"/>
        <v>-0.12155875000000003</v>
      </c>
      <c r="K12" s="15" t="s">
        <v>20</v>
      </c>
      <c r="L12" s="9" t="s">
        <v>21</v>
      </c>
      <c r="M12" s="9" t="s">
        <v>88</v>
      </c>
      <c r="N12" s="9" t="s">
        <v>91</v>
      </c>
      <c r="O12" s="9" t="s">
        <v>92</v>
      </c>
      <c r="P12" s="9" t="s">
        <v>93</v>
      </c>
      <c r="Q12" s="9" t="s">
        <v>94</v>
      </c>
    </row>
    <row r="13" spans="1:17" s="17" customFormat="1" ht="39.75" customHeight="1" x14ac:dyDescent="0.2">
      <c r="A13" s="9" t="s">
        <v>59</v>
      </c>
      <c r="B13" s="9" t="s">
        <v>60</v>
      </c>
      <c r="C13" s="10" t="s">
        <v>61</v>
      </c>
      <c r="D13" s="11">
        <v>41808</v>
      </c>
      <c r="E13" s="11">
        <v>41810</v>
      </c>
      <c r="F13" s="11">
        <v>41834</v>
      </c>
      <c r="G13" s="12">
        <v>5600</v>
      </c>
      <c r="H13" s="12">
        <v>5600</v>
      </c>
      <c r="I13" s="13" t="s">
        <v>79</v>
      </c>
      <c r="J13" s="14">
        <f t="shared" si="0"/>
        <v>0</v>
      </c>
      <c r="K13" s="19" t="s">
        <v>37</v>
      </c>
      <c r="L13" s="9"/>
      <c r="M13" s="9"/>
      <c r="N13" s="9"/>
      <c r="O13" s="9"/>
      <c r="P13" s="9"/>
      <c r="Q13" s="9"/>
    </row>
    <row r="14" spans="1:17" s="17" customFormat="1" ht="39.75" customHeight="1" x14ac:dyDescent="0.2">
      <c r="A14" s="9" t="s">
        <v>62</v>
      </c>
      <c r="B14" s="9" t="s">
        <v>63</v>
      </c>
      <c r="C14" s="10" t="s">
        <v>64</v>
      </c>
      <c r="D14" s="11">
        <v>41904</v>
      </c>
      <c r="E14" s="11">
        <v>41920</v>
      </c>
      <c r="F14" s="11">
        <v>41920</v>
      </c>
      <c r="G14" s="12">
        <v>9590</v>
      </c>
      <c r="H14" s="12">
        <v>9590</v>
      </c>
      <c r="I14" s="13" t="s">
        <v>80</v>
      </c>
      <c r="J14" s="14">
        <f t="shared" si="0"/>
        <v>0</v>
      </c>
      <c r="K14" s="19" t="s">
        <v>37</v>
      </c>
      <c r="L14" s="9"/>
      <c r="M14" s="9"/>
      <c r="N14" s="9"/>
      <c r="O14" s="9"/>
      <c r="P14" s="9"/>
      <c r="Q14" s="9"/>
    </row>
    <row r="15" spans="1:17" s="17" customFormat="1" ht="39.75" customHeight="1" x14ac:dyDescent="0.2">
      <c r="A15" s="9" t="s">
        <v>65</v>
      </c>
      <c r="B15" s="9" t="s">
        <v>66</v>
      </c>
      <c r="C15" s="10" t="s">
        <v>67</v>
      </c>
      <c r="D15" s="11">
        <v>41911</v>
      </c>
      <c r="E15" s="11">
        <v>41920</v>
      </c>
      <c r="F15" s="11">
        <v>41920</v>
      </c>
      <c r="G15" s="12">
        <v>5600</v>
      </c>
      <c r="H15" s="12">
        <v>4460</v>
      </c>
      <c r="I15" s="13" t="s">
        <v>20</v>
      </c>
      <c r="J15" s="14">
        <f t="shared" si="0"/>
        <v>-0.20357142857142857</v>
      </c>
      <c r="K15" s="15" t="s">
        <v>20</v>
      </c>
      <c r="L15" s="9" t="s">
        <v>21</v>
      </c>
      <c r="M15" s="9" t="s">
        <v>96</v>
      </c>
      <c r="N15" s="9" t="s">
        <v>97</v>
      </c>
      <c r="O15" s="9" t="s">
        <v>98</v>
      </c>
      <c r="P15" s="9" t="s">
        <v>99</v>
      </c>
      <c r="Q15" s="9"/>
    </row>
    <row r="16" spans="1:17" s="17" customFormat="1" ht="39.75" customHeight="1" x14ac:dyDescent="0.2">
      <c r="A16" s="9" t="s">
        <v>68</v>
      </c>
      <c r="B16" s="9" t="s">
        <v>71</v>
      </c>
      <c r="C16" s="10" t="s">
        <v>69</v>
      </c>
      <c r="D16" s="11">
        <v>41739</v>
      </c>
      <c r="E16" s="11">
        <v>41932</v>
      </c>
      <c r="F16" s="11">
        <v>41963</v>
      </c>
      <c r="G16" s="12">
        <v>39900</v>
      </c>
      <c r="H16" s="12">
        <v>32032</v>
      </c>
      <c r="I16" s="13" t="s">
        <v>85</v>
      </c>
      <c r="J16" s="14">
        <f t="shared" si="0"/>
        <v>-0.19719298245614036</v>
      </c>
      <c r="K16" s="15" t="s">
        <v>85</v>
      </c>
      <c r="L16" s="9" t="s">
        <v>21</v>
      </c>
      <c r="M16" s="9" t="s">
        <v>88</v>
      </c>
      <c r="N16" s="9" t="s">
        <v>20</v>
      </c>
      <c r="O16" s="9" t="s">
        <v>89</v>
      </c>
      <c r="P16" s="9" t="s">
        <v>90</v>
      </c>
      <c r="Q16" s="9"/>
    </row>
    <row r="17" spans="1:17" s="17" customFormat="1" ht="39.75" customHeight="1" x14ac:dyDescent="0.2">
      <c r="A17" s="9" t="s">
        <v>70</v>
      </c>
      <c r="B17" s="9" t="s">
        <v>72</v>
      </c>
      <c r="C17" s="10" t="s">
        <v>73</v>
      </c>
      <c r="D17" s="11">
        <v>41921</v>
      </c>
      <c r="E17" s="11">
        <v>41932</v>
      </c>
      <c r="F17" s="11">
        <v>41967</v>
      </c>
      <c r="G17" s="12">
        <v>39730</v>
      </c>
      <c r="H17" s="12">
        <v>39400</v>
      </c>
      <c r="I17" s="13" t="s">
        <v>79</v>
      </c>
      <c r="J17" s="14">
        <f t="shared" si="0"/>
        <v>-8.3060659451296252E-3</v>
      </c>
      <c r="K17" s="15" t="s">
        <v>100</v>
      </c>
      <c r="L17" s="9" t="s">
        <v>101</v>
      </c>
      <c r="M17" s="9" t="s">
        <v>102</v>
      </c>
      <c r="N17" s="9" t="s">
        <v>103</v>
      </c>
      <c r="O17" s="9" t="s">
        <v>104</v>
      </c>
      <c r="P17" s="9" t="s">
        <v>105</v>
      </c>
      <c r="Q17" s="9"/>
    </row>
    <row r="18" spans="1:17" s="17" customFormat="1" ht="39.75" customHeight="1" x14ac:dyDescent="0.2">
      <c r="A18" s="9" t="s">
        <v>74</v>
      </c>
      <c r="B18" s="9" t="s">
        <v>75</v>
      </c>
      <c r="C18" s="10" t="s">
        <v>76</v>
      </c>
      <c r="D18" s="11">
        <v>41970</v>
      </c>
      <c r="E18" s="11">
        <v>41970</v>
      </c>
      <c r="F18" s="11">
        <v>41970</v>
      </c>
      <c r="G18" s="12">
        <v>3486</v>
      </c>
      <c r="H18" s="12">
        <v>3486</v>
      </c>
      <c r="I18" s="13" t="s">
        <v>86</v>
      </c>
      <c r="J18" s="14">
        <f t="shared" si="0"/>
        <v>0</v>
      </c>
      <c r="K18" s="19" t="s">
        <v>87</v>
      </c>
      <c r="L18" s="9"/>
      <c r="M18" s="9"/>
      <c r="N18" s="9"/>
      <c r="O18" s="9"/>
      <c r="P18" s="9"/>
      <c r="Q18" s="9"/>
    </row>
  </sheetData>
  <pageMargins left="0.18" right="0.21" top="1" bottom="1" header="0.5" footer="0.5"/>
  <pageSetup paperSize="9" scale="45" orientation="landscape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E1" sqref="E1:J1"/>
    </sheetView>
  </sheetViews>
  <sheetFormatPr defaultRowHeight="12.75" x14ac:dyDescent="0.2"/>
  <sheetData>
    <row r="1" spans="1:12" ht="75.75" thickBot="1" x14ac:dyDescent="0.25">
      <c r="A1" s="30" t="s">
        <v>130</v>
      </c>
      <c r="C1" s="30" t="s">
        <v>137</v>
      </c>
      <c r="E1" s="30" t="s">
        <v>137</v>
      </c>
      <c r="F1" s="31" t="s">
        <v>138</v>
      </c>
      <c r="G1" s="31" t="s">
        <v>139</v>
      </c>
      <c r="H1" s="31" t="s">
        <v>132</v>
      </c>
      <c r="I1" s="31" t="s">
        <v>140</v>
      </c>
      <c r="J1" s="31" t="s">
        <v>141</v>
      </c>
      <c r="K1" s="30"/>
      <c r="L1" s="31"/>
    </row>
    <row r="2" spans="1:12" ht="30.75" thickBot="1" x14ac:dyDescent="0.25">
      <c r="A2" s="31" t="s">
        <v>131</v>
      </c>
      <c r="C2" s="31" t="s">
        <v>138</v>
      </c>
    </row>
    <row r="3" spans="1:12" ht="30.75" thickBot="1" x14ac:dyDescent="0.25">
      <c r="A3" s="31" t="s">
        <v>128</v>
      </c>
      <c r="C3" s="31" t="s">
        <v>139</v>
      </c>
    </row>
    <row r="4" spans="1:12" ht="30.75" thickBot="1" x14ac:dyDescent="0.25">
      <c r="A4" s="31" t="s">
        <v>132</v>
      </c>
      <c r="C4" s="31" t="s">
        <v>132</v>
      </c>
    </row>
    <row r="5" spans="1:12" ht="45.75" thickBot="1" x14ac:dyDescent="0.25">
      <c r="A5" s="31" t="s">
        <v>133</v>
      </c>
      <c r="C5" s="31" t="s">
        <v>140</v>
      </c>
    </row>
    <row r="6" spans="1:12" ht="30.75" thickBot="1" x14ac:dyDescent="0.25">
      <c r="A6" s="31" t="s">
        <v>129</v>
      </c>
      <c r="C6" s="31" t="s">
        <v>141</v>
      </c>
    </row>
    <row r="7" spans="1:12" ht="30.75" thickBot="1" x14ac:dyDescent="0.25">
      <c r="A7" s="30" t="s">
        <v>134</v>
      </c>
    </row>
    <row r="8" spans="1:12" ht="75.75" thickBot="1" x14ac:dyDescent="0.25">
      <c r="A8" s="3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2015</vt:lpstr>
      <vt:lpstr>2014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valentina.ceccarelli</dc:creator>
  <cp:lastModifiedBy>Montanari Orazio</cp:lastModifiedBy>
  <cp:lastPrinted>2016-04-18T14:44:12Z</cp:lastPrinted>
  <dcterms:created xsi:type="dcterms:W3CDTF">2014-01-31T15:20:12Z</dcterms:created>
  <dcterms:modified xsi:type="dcterms:W3CDTF">2016-04-18T14:45:03Z</dcterms:modified>
</cp:coreProperties>
</file>